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F75" i="1"/>
  <c r="D72"/>
  <c r="F72"/>
  <c r="G72"/>
  <c r="H71"/>
  <c r="G71"/>
  <c r="F65"/>
  <c r="H60"/>
  <c r="H59"/>
  <c r="H58"/>
  <c r="H57"/>
  <c r="G60"/>
  <c r="G59"/>
  <c r="G58"/>
  <c r="G57"/>
  <c r="H56"/>
  <c r="G56"/>
  <c r="H55"/>
  <c r="G55"/>
  <c r="H54"/>
  <c r="G54"/>
  <c r="H53"/>
  <c r="G53"/>
  <c r="H67"/>
  <c r="H75"/>
  <c r="G67"/>
  <c r="G75"/>
  <c r="E75"/>
  <c r="D75"/>
  <c r="H48"/>
  <c r="H38"/>
  <c r="H46"/>
  <c r="H52"/>
  <c r="H50"/>
  <c r="H61"/>
  <c r="G48"/>
  <c r="G38"/>
  <c r="G46"/>
  <c r="G52"/>
  <c r="G50"/>
  <c r="G61"/>
  <c r="F61"/>
  <c r="E61"/>
  <c r="D61"/>
  <c r="E24"/>
  <c r="D24"/>
  <c r="H11"/>
  <c r="H12"/>
  <c r="H16"/>
  <c r="G11"/>
  <c r="G12"/>
  <c r="G16"/>
  <c r="F16"/>
  <c r="E16"/>
  <c r="D16"/>
  <c r="F24"/>
  <c r="F25"/>
  <c r="F68"/>
  <c r="F73"/>
  <c r="F32"/>
  <c r="F74"/>
  <c r="E72"/>
  <c r="E68"/>
  <c r="E73"/>
  <c r="E25"/>
  <c r="E32"/>
  <c r="E74"/>
  <c r="H74"/>
  <c r="H73"/>
  <c r="H72"/>
  <c r="D68"/>
  <c r="D73"/>
  <c r="D25"/>
  <c r="D32"/>
  <c r="D74"/>
  <c r="G74"/>
  <c r="G73"/>
  <c r="H32"/>
  <c r="G32"/>
  <c r="G25"/>
  <c r="H24"/>
  <c r="G24"/>
  <c r="H68"/>
  <c r="G68"/>
  <c r="H70"/>
  <c r="G70"/>
  <c r="H65"/>
  <c r="G65"/>
  <c r="H64"/>
  <c r="G64"/>
  <c r="H40"/>
  <c r="G40"/>
  <c r="H42"/>
  <c r="H44"/>
  <c r="G42"/>
  <c r="H36"/>
  <c r="G36"/>
  <c r="G44"/>
  <c r="H25"/>
</calcChain>
</file>

<file path=xl/sharedStrings.xml><?xml version="1.0" encoding="utf-8"?>
<sst xmlns="http://schemas.openxmlformats.org/spreadsheetml/2006/main" count="149" uniqueCount="91">
  <si>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</si>
  <si>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</si>
  <si>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</si>
  <si>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</si>
  <si>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</si>
  <si>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</si>
  <si>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</si>
  <si>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</si>
  <si>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Всего по программе:</t>
  </si>
  <si>
    <t>в том числе средства бюджета города Югорска</t>
  </si>
  <si>
    <t>бюджет города Югорска</t>
  </si>
  <si>
    <t>Задача 1. Укрепление материально-технической базы медицинских учреждений</t>
  </si>
  <si>
    <t>Проведение капитального ремонта инфекционного отделения</t>
  </si>
  <si>
    <t>Проведение капитального ремонта операционного блока</t>
  </si>
  <si>
    <t>Проведение текущего ремонта  подразделений МЛПУ «ЦГБ г. Югорска»</t>
  </si>
  <si>
    <t>Устранение предписаний надзорных органов в подразделениях МЛПУ «ЦГБ г. Югорска»</t>
  </si>
  <si>
    <t>Мероприятие 1. Реформирование инфраструктуры здравоохранения и приведение ее в соответствие со структурой населения города Югорска, а также со структурой заболеваемости и смертности на территории города Югорска</t>
  </si>
  <si>
    <t>Увеличение количества коек с дневным пребыванием на 5 единиц</t>
  </si>
  <si>
    <t>Организация межмуниципального центра для оказания акушерско-гинекологической помощи для населения город Югорск и Советский, Советкого района</t>
  </si>
  <si>
    <t>Мероприятие 2. Приведение материально-технической базы учреждений здравоохранения в соответствие с требованиями порядков оказания медицинской помощи (включая ремонт и оснащение оборудованием).</t>
  </si>
  <si>
    <t>Мероприятие 2.1. Проведение капитальных и текущих ремонтов</t>
  </si>
  <si>
    <t>итого</t>
  </si>
  <si>
    <t>Приобретение медицинского оборудования для службы материнства и детства</t>
  </si>
  <si>
    <t>Приобретение медицинского оборудования, мебели, оргтехники, хозяйственного оборудования для отделений стационара и вспомогательных служб</t>
  </si>
  <si>
    <t>Приобретение медицинского оборудования, мебели, оргтехники, хозяйственного оборудования для амбулаторно-поликлинической службы</t>
  </si>
  <si>
    <t>Приобретение медицинского оборудования, мебели, оргтехники, хозяйственного оборудования для отделения скорой медицинской помощи</t>
  </si>
  <si>
    <t>Приобретение медицинского оборудования, мебели, оргтехники, хозяйственного оборудования для отделения переливания крови</t>
  </si>
  <si>
    <t>Задача 2.  Внедрение современных информационных систем в здравоохранение</t>
  </si>
  <si>
    <t> Внедрение информационных систем в МЛПУ «ЦГБ г. Югорска», в том числе  приобретение оборудования и оргтехники</t>
  </si>
  <si>
    <t>Ведение в МЛПУ «ЦГБ г. Югорска» персонифицированного учета оказания медицинских услуг, электронной медицинской карты</t>
  </si>
  <si>
    <t>Запись к врачу в электронном виде</t>
  </si>
  <si>
    <t>Ведение единого регистра медицинских работников МЛПУ «ЦГБ г. Югорска»</t>
  </si>
  <si>
    <t>Ведение электронного паспорта МЛПУ «ЦГБ г. Югорска»</t>
  </si>
  <si>
    <t>Итого по задаче 2</t>
  </si>
  <si>
    <t>Задача 3. Внедрение стандартов оказания медицинской помощи, повышение доступности амбулаторной медицинской помощи, в том числе предоставляемой врачами-специалистами</t>
  </si>
  <si>
    <t>Мероприятие 1. Поэтапный переход к оказанию медицинской помощи в соответствии со стандартами медицинской помощи, устанавливаемыми Минздравсоцразвития России</t>
  </si>
  <si>
    <t>Итого по мероприятию 1</t>
  </si>
  <si>
    <t>Мероприятие 2. Проведение диспансеризации 14-летних подростков</t>
  </si>
  <si>
    <t>Проведение диспансеризации 14-летних подростков в МЛПУ «ЦГБ . Югорска»</t>
  </si>
  <si>
    <t>Итого по мероприятию 2</t>
  </si>
  <si>
    <t>Повышение квалификации, подготовка и переподготовка кадров в МЛПУ «ЦГБ г. Югорска», в том числе прочего немедицинского персонала</t>
  </si>
  <si>
    <t>Итого по мероприятию 3</t>
  </si>
  <si>
    <t>Мероприятие 4. Повышение доступности амбулаторной медицинской помощи, в том числе предоставляемой врачами-специалистами</t>
  </si>
  <si>
    <t>Выплаты стимулирующего характера медицинским работникам</t>
  </si>
  <si>
    <t>Итого по мероприятию 4</t>
  </si>
  <si>
    <t>Итого по задаче 3</t>
  </si>
  <si>
    <t>Стандарт медицинской помощи больным с внутричерепной травмой (Приказ ДЗ ХМАО от29.08.2011 № 412)</t>
  </si>
  <si>
    <t>Стандарт медицинской помощи больным с инсультом (Приказ 24.08.2011 № 409)</t>
  </si>
  <si>
    <t>Стандарт медицинской помощи больным с инфарктом миокарда (приказ ДЗ ХМАО 24.08.2011 № 388)</t>
  </si>
  <si>
    <t>Стандарт медицинской помощи больным с острым панкреатитом (приказ ДЗ ХМАО от 05.09.2011 № 433)</t>
  </si>
  <si>
    <t>Стандарт медицинской помощи больным с пневмонией, вызванной стрептококком  (приказ ДЗ ХМАО от 16.09.2011 № 479)</t>
  </si>
  <si>
    <t>Стандарт медицинской помощи больным с язвой желудка (приказ ДЗ ХМАО от 01.09.2011 № 432)</t>
  </si>
  <si>
    <t>Стандарт медицинской помощи больным сахарным диабетом (Приказ ДЗ ХМАО от 24.08.2011 № 387)</t>
  </si>
  <si>
    <t>Стандарт медицинской помощи больным со стабильной стенокардией (приказ ДЗ ХМАО от 24.08.2011 № 389)</t>
  </si>
  <si>
    <t>Стандарт медицинской помощи «Вызванные беременностью отеки с протеинурией» (приказ ДЗ ХМАО – Югры от 16.11.2011 № 670)</t>
  </si>
  <si>
    <t>Стандарт медицинской помощи для больных инфекцией мочевыводящих путей без установленной локализации (приказ  ДЗ ХМАО – Югры от 16.11.2011 № 670)</t>
  </si>
  <si>
    <t>Стандарт медицинской помощи для больных острым ларингитом и трахеитом (приказ ДЗ ХМАО – Югры от 16.11.2011 № 670)</t>
  </si>
  <si>
    <t>Стандарт медицинской помощи больным при проведении элективного кесарева сечения (приказ ДЗ ХМАО – Югры от 16.11.2011 № 670)</t>
  </si>
  <si>
    <t>ФОМС</t>
  </si>
  <si>
    <t>ФФОМС</t>
  </si>
  <si>
    <t xml:space="preserve">Итого </t>
  </si>
  <si>
    <t>итого по задаче 1</t>
  </si>
  <si>
    <t>Стандарт медицинской помощи больным с астмой (Приказ ДЗ ХМАО от 24.08.2011 № 390)</t>
  </si>
  <si>
    <t>бюджет субъекта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</si>
  <si>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</si>
  <si>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</si>
  <si>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</si>
  <si>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</si>
  <si>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</si>
  <si>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</si>
  <si>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</si>
  <si>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</si>
  <si>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</si>
  <si>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</si>
  <si>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</si>
  <si>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</si>
  <si>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</si>
  <si>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</si>
  <si>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исполнитель: экономист</t>
  </si>
  <si>
    <t>Елена Анатольевна Муллабаева</t>
  </si>
  <si>
    <t>5-00-56</t>
  </si>
  <si>
    <t xml:space="preserve">Отчет о выполнении мероприятий программы "Модернизация здравоохранения города Югорска на 2011 - 2013 годы" </t>
  </si>
  <si>
    <t xml:space="preserve">Мероприятие 2.2.  Замена устаревшего и дооснащение современным оборудованием в соответствии с табелями оснащения учреждений здравоохранения, приобретение мебели, оргтехники, хозяйственного инвентаря и немедицинского оборудования в соответствии с СанПиН, приказами Минздравсоцразвития России. </t>
  </si>
  <si>
    <r>
      <t>Мероприятие 3. Обеспечение потребности во врачах по основным специальностям с учетом объемов медицинской помощи по Программе государственных гарантий оказания гражданам российской Федерации бесплатной медицинской помощи,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подготовка специалистов и руководителей по эксплуатации зданий и сооружений, охране труда и технике безопасности в соответствии с законодательством</t>
    </r>
  </si>
  <si>
    <t>за 9 месяцев 2012 года</t>
  </si>
  <si>
    <t>15</t>
  </si>
  <si>
    <t>Стандарт медицинской помощи больным с гипертонической болезнью (приказ ДЗ ХМАО – Югры от 16.11.2011 № 670)</t>
  </si>
  <si>
    <t>Приобретение оборудования ГЛОНАСС</t>
  </si>
  <si>
    <t>Стандарт медицинской помощи больным с острым бронхитом (приказ ДЗ ХМАО – Югры от 16.11.2011 № 670)</t>
  </si>
  <si>
    <t xml:space="preserve">И.о. заместителя начальника отдела по здравоохранению и социальным вопросам </t>
  </si>
  <si>
    <t>С.Ф. Назарова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</si>
</sst>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8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64" fontId="3" fillId="0" borderId="1" xfId="0" applyNumberFormat="1" applyFont="1" applyBorder="1" applyAlignment="1">
      <alignment wrapText="1"/>
    </xf>
    <xf numFmtId="164" fontId="3" fillId="0" borderId="0" xfId="0" applyNumberFormat="1" applyFont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3" fillId="0" borderId="1" xfId="0" applyFont="1" applyFill="1" applyBorder="1"/>
    <xf numFmtId="164" fontId="3" fillId="0" borderId="1" xfId="0" applyNumberFormat="1" applyFont="1" applyBorder="1"/>
    <xf numFmtId="49" fontId="3" fillId="0" borderId="6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164" fontId="3" fillId="0" borderId="6" xfId="0" applyNumberFormat="1" applyFont="1" applyBorder="1"/>
    <xf numFmtId="164" fontId="5" fillId="0" borderId="1" xfId="0" applyNumberFormat="1" applyFont="1" applyBorder="1"/>
    <xf numFmtId="164" fontId="3" fillId="0" borderId="6" xfId="0" applyNumberFormat="1" applyFont="1" applyBorder="1" applyAlignment="1">
      <alignment wrapText="1"/>
    </xf>
    <xf numFmtId="0" fontId="6" fillId="0" borderId="1" xfId="0" applyFont="1" applyBorder="1"/>
    <xf numFmtId="0" fontId="10" fillId="0" borderId="1" xfId="0" applyFont="1" applyBorder="1"/>
    <xf numFmtId="164" fontId="5" fillId="0" borderId="1" xfId="0" applyNumberFormat="1" applyFont="1" applyFill="1" applyBorder="1"/>
    <xf numFmtId="0" fontId="7" fillId="0" borderId="0" xfId="0" applyFont="1"/>
    <xf numFmtId="0" fontId="6" fillId="0" borderId="0" xfId="0" applyFont="1"/>
    <xf numFmtId="0" fontId="9" fillId="0" borderId="0" xfId="0" applyFont="1"/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8" fillId="0" borderId="1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5" fillId="0" borderId="12" xfId="0" applyFont="1" applyBorder="1"/>
    <xf numFmtId="0" fontId="5" fillId="0" borderId="4" xfId="0" applyFont="1" applyBorder="1"/>
    <xf numFmtId="0" fontId="5" fillId="0" borderId="5" xfId="0" applyFont="1" applyBorder="1"/>
    <xf numFmtId="0" fontId="3" fillId="2" borderId="6" xfId="1" applyFont="1" applyFill="1" applyBorder="1" applyAlignment="1">
      <alignment wrapText="1"/>
    </xf>
    <xf numFmtId="0" fontId="3" fillId="2" borderId="7" xfId="1" applyFont="1" applyFill="1" applyBorder="1" applyAlignment="1">
      <alignment wrapText="1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4084929.1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topLeftCell="A70" workbookViewId="0">
      <selection activeCell="G84" sqref="G84"/>
    </sheetView>
  </sheetViews>
  <sheetFormatPr defaultRowHeight="15"/>
  <cols>
    <col min="1" max="1" width="6.85546875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3" customHeight="1">
      <c r="A1" s="81" t="s">
        <v>81</v>
      </c>
      <c r="B1" s="81"/>
      <c r="C1" s="81"/>
      <c r="D1" s="81"/>
      <c r="E1" s="81"/>
      <c r="F1" s="81"/>
      <c r="G1" s="81"/>
      <c r="H1" s="81"/>
    </row>
    <row r="2" spans="1:14" ht="33" customHeight="1">
      <c r="A2" s="81" t="s">
        <v>84</v>
      </c>
      <c r="B2" s="81"/>
      <c r="C2" s="81"/>
      <c r="D2" s="81"/>
      <c r="E2" s="81"/>
      <c r="F2" s="81"/>
      <c r="G2" s="81"/>
      <c r="H2" s="81"/>
    </row>
    <row r="3" spans="1:14">
      <c r="A3" s="6"/>
      <c r="B3" s="6"/>
      <c r="C3" s="6"/>
      <c r="D3" s="6"/>
      <c r="E3" s="6"/>
      <c r="F3" s="6"/>
      <c r="G3" s="6"/>
      <c r="H3" s="6"/>
    </row>
    <row r="4" spans="1:14" ht="81.75" customHeight="1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2"/>
      <c r="J4" s="1"/>
      <c r="K4" s="1"/>
      <c r="L4" s="1"/>
      <c r="M4" s="1"/>
      <c r="N4" s="1"/>
    </row>
    <row r="5" spans="1:14" ht="27.75" customHeight="1">
      <c r="A5" s="8" t="s">
        <v>11</v>
      </c>
      <c r="B5" s="9"/>
      <c r="C5" s="9"/>
      <c r="D5" s="9"/>
      <c r="E5" s="9"/>
      <c r="F5" s="9"/>
      <c r="G5" s="9"/>
      <c r="H5" s="10"/>
      <c r="I5" s="2"/>
      <c r="J5" s="1"/>
      <c r="K5" s="1"/>
      <c r="L5" s="1"/>
      <c r="M5" s="1"/>
      <c r="N5" s="1"/>
    </row>
    <row r="6" spans="1:14" ht="31.5" customHeight="1">
      <c r="A6" s="67" t="s">
        <v>16</v>
      </c>
      <c r="B6" s="68"/>
      <c r="C6" s="68"/>
      <c r="D6" s="68"/>
      <c r="E6" s="68"/>
      <c r="F6" s="68"/>
      <c r="G6" s="68"/>
      <c r="H6" s="69"/>
      <c r="I6" s="2"/>
      <c r="J6" s="1"/>
      <c r="K6" s="1"/>
      <c r="L6" s="1"/>
      <c r="M6" s="1"/>
      <c r="N6" s="1"/>
    </row>
    <row r="7" spans="1:14" ht="36.75" customHeight="1">
      <c r="A7" s="11">
        <v>1</v>
      </c>
      <c r="B7" s="12" t="s">
        <v>17</v>
      </c>
      <c r="C7" s="13"/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2"/>
      <c r="J7" s="1"/>
      <c r="K7" s="1"/>
      <c r="L7" s="1"/>
      <c r="M7" s="1"/>
      <c r="N7" s="1"/>
    </row>
    <row r="8" spans="1:14" ht="82.5" customHeight="1">
      <c r="A8" s="11">
        <v>2</v>
      </c>
      <c r="B8" s="12" t="s">
        <v>18</v>
      </c>
      <c r="C8" s="13"/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2"/>
      <c r="J8" s="1"/>
      <c r="K8" s="1"/>
      <c r="L8" s="1"/>
      <c r="M8" s="1"/>
      <c r="N8" s="1"/>
    </row>
    <row r="9" spans="1:14" ht="30.75" customHeight="1">
      <c r="A9" s="67" t="s">
        <v>19</v>
      </c>
      <c r="B9" s="68"/>
      <c r="C9" s="68"/>
      <c r="D9" s="68"/>
      <c r="E9" s="68"/>
      <c r="F9" s="68"/>
      <c r="G9" s="68"/>
      <c r="H9" s="69"/>
      <c r="I9" s="4"/>
      <c r="J9" s="1"/>
      <c r="K9" s="1"/>
      <c r="L9" s="1"/>
      <c r="M9" s="1"/>
      <c r="N9" s="1"/>
    </row>
    <row r="10" spans="1:14" ht="16.5" customHeight="1">
      <c r="A10" s="83" t="s">
        <v>20</v>
      </c>
      <c r="B10" s="83"/>
      <c r="C10" s="83"/>
      <c r="D10" s="83"/>
      <c r="E10" s="83"/>
      <c r="F10" s="83"/>
      <c r="G10" s="83"/>
      <c r="H10" s="83"/>
      <c r="I10" s="4"/>
      <c r="J10" s="1"/>
      <c r="K10" s="1"/>
      <c r="L10" s="1"/>
      <c r="M10" s="1"/>
      <c r="N10" s="1"/>
    </row>
    <row r="11" spans="1:14" ht="47.25" customHeight="1">
      <c r="A11" s="5" t="s">
        <v>64</v>
      </c>
      <c r="B11" s="12" t="s">
        <v>12</v>
      </c>
      <c r="C11" s="15" t="s">
        <v>10</v>
      </c>
      <c r="D11" s="16">
        <v>5000</v>
      </c>
      <c r="E11" s="16">
        <v>5000</v>
      </c>
      <c r="F11" s="17">
        <v>0</v>
      </c>
      <c r="G11" s="17">
        <f>F11/D11*100</f>
        <v>0</v>
      </c>
      <c r="H11" s="17">
        <f>F11/E11*100</f>
        <v>0</v>
      </c>
      <c r="I11" s="2"/>
      <c r="J11" s="1"/>
      <c r="K11" s="1"/>
      <c r="L11" s="1"/>
      <c r="M11" s="1"/>
      <c r="N11" s="1"/>
    </row>
    <row r="12" spans="1:14" ht="21" customHeight="1">
      <c r="A12" s="61" t="s">
        <v>65</v>
      </c>
      <c r="B12" s="70" t="s">
        <v>13</v>
      </c>
      <c r="C12" s="15" t="s">
        <v>58</v>
      </c>
      <c r="D12" s="54">
        <v>9658</v>
      </c>
      <c r="E12" s="19">
        <v>9658</v>
      </c>
      <c r="F12" s="54">
        <v>9658</v>
      </c>
      <c r="G12" s="54">
        <f>F12/D12*100</f>
        <v>100</v>
      </c>
      <c r="H12" s="54">
        <f>F12/E12*100</f>
        <v>100</v>
      </c>
      <c r="I12" s="2"/>
      <c r="J12" s="1"/>
      <c r="K12" s="1"/>
      <c r="L12" s="1"/>
      <c r="M12" s="1"/>
      <c r="N12" s="1"/>
    </row>
    <row r="13" spans="1:14" ht="47.25">
      <c r="A13" s="62"/>
      <c r="B13" s="71"/>
      <c r="C13" s="12" t="s">
        <v>10</v>
      </c>
      <c r="D13" s="55"/>
      <c r="E13" s="55"/>
      <c r="F13" s="55"/>
      <c r="G13" s="55"/>
      <c r="H13" s="55"/>
      <c r="I13" s="2"/>
      <c r="J13" s="1"/>
      <c r="K13" s="1"/>
      <c r="L13" s="1"/>
      <c r="M13" s="1"/>
      <c r="N13" s="1"/>
    </row>
    <row r="14" spans="1:14" ht="47.25">
      <c r="A14" s="5" t="s">
        <v>66</v>
      </c>
      <c r="B14" s="12" t="s">
        <v>14</v>
      </c>
      <c r="C14" s="12" t="s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2"/>
      <c r="J14" s="1"/>
      <c r="K14" s="1"/>
      <c r="L14" s="1"/>
      <c r="M14" s="1"/>
      <c r="N14" s="1"/>
    </row>
    <row r="15" spans="1:14" ht="63">
      <c r="A15" s="5" t="s">
        <v>67</v>
      </c>
      <c r="B15" s="12" t="s">
        <v>15</v>
      </c>
      <c r="C15" s="12" t="s">
        <v>10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2"/>
      <c r="J15" s="1"/>
      <c r="K15" s="1"/>
      <c r="L15" s="1"/>
      <c r="M15" s="1"/>
      <c r="N15" s="1"/>
    </row>
    <row r="16" spans="1:14" ht="24" customHeight="1">
      <c r="A16" s="5"/>
      <c r="B16" s="20" t="s">
        <v>21</v>
      </c>
      <c r="C16" s="20"/>
      <c r="D16" s="21">
        <f>D11+D12+D13+D14+D15</f>
        <v>14658</v>
      </c>
      <c r="E16" s="21">
        <f>E11+E12+E13+E14+E15</f>
        <v>14658</v>
      </c>
      <c r="F16" s="21">
        <f>F11+F12+F13+F14+F15</f>
        <v>9658</v>
      </c>
      <c r="G16" s="21">
        <f>G11+G12+G13+G14+G15</f>
        <v>100</v>
      </c>
      <c r="H16" s="21">
        <f>H11+H12+H13+H14+H15</f>
        <v>100</v>
      </c>
      <c r="I16" s="2"/>
      <c r="J16" s="1"/>
      <c r="K16" s="1"/>
      <c r="L16" s="1"/>
      <c r="M16" s="1"/>
      <c r="N16" s="1"/>
    </row>
    <row r="17" spans="1:14" ht="49.5" customHeight="1">
      <c r="A17" s="67" t="s">
        <v>82</v>
      </c>
      <c r="B17" s="68"/>
      <c r="C17" s="68"/>
      <c r="D17" s="68"/>
      <c r="E17" s="68"/>
      <c r="F17" s="68"/>
      <c r="G17" s="68"/>
      <c r="H17" s="69"/>
      <c r="I17" s="2"/>
      <c r="J17" s="1"/>
      <c r="K17" s="1"/>
      <c r="L17" s="1"/>
      <c r="M17" s="1"/>
      <c r="N17" s="1"/>
    </row>
    <row r="18" spans="1:14" ht="47.25">
      <c r="A18" s="5" t="s">
        <v>64</v>
      </c>
      <c r="B18" s="12" t="s">
        <v>22</v>
      </c>
      <c r="C18" s="12" t="s">
        <v>59</v>
      </c>
      <c r="D18" s="18">
        <v>2500</v>
      </c>
      <c r="E18" s="18">
        <v>2500</v>
      </c>
      <c r="F18" s="12">
        <v>0</v>
      </c>
      <c r="G18" s="12">
        <v>0</v>
      </c>
      <c r="H18" s="12">
        <v>0</v>
      </c>
      <c r="I18" s="2"/>
      <c r="J18" s="1"/>
      <c r="K18" s="1"/>
      <c r="L18" s="1"/>
      <c r="M18" s="1"/>
      <c r="N18" s="1"/>
    </row>
    <row r="19" spans="1:14" ht="84.75" customHeight="1">
      <c r="A19" s="5" t="s">
        <v>65</v>
      </c>
      <c r="B19" s="12" t="s">
        <v>23</v>
      </c>
      <c r="C19" s="15" t="s">
        <v>10</v>
      </c>
      <c r="D19" s="16">
        <v>4000</v>
      </c>
      <c r="E19" s="16">
        <v>4000</v>
      </c>
      <c r="F19" s="17">
        <v>0</v>
      </c>
      <c r="G19" s="17">
        <v>0</v>
      </c>
      <c r="H19" s="17">
        <v>0</v>
      </c>
      <c r="I19" s="2"/>
      <c r="J19" s="1"/>
      <c r="K19" s="1"/>
      <c r="L19" s="1"/>
      <c r="M19" s="1"/>
      <c r="N19" s="1"/>
    </row>
    <row r="20" spans="1:14" ht="81.75" customHeight="1">
      <c r="A20" s="5" t="s">
        <v>66</v>
      </c>
      <c r="B20" s="12" t="s">
        <v>24</v>
      </c>
      <c r="C20" s="15" t="s">
        <v>10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2"/>
      <c r="J20" s="1"/>
      <c r="K20" s="1"/>
      <c r="L20" s="1"/>
      <c r="M20" s="1"/>
      <c r="N20" s="1"/>
    </row>
    <row r="21" spans="1:14" ht="81.75" customHeight="1">
      <c r="A21" s="5" t="s">
        <v>67</v>
      </c>
      <c r="B21" s="15" t="s">
        <v>25</v>
      </c>
      <c r="C21" s="15" t="s">
        <v>10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2"/>
      <c r="J21" s="1"/>
      <c r="K21" s="1"/>
      <c r="L21" s="1"/>
      <c r="M21" s="1"/>
      <c r="N21" s="1"/>
    </row>
    <row r="22" spans="1:14" ht="67.5" customHeight="1">
      <c r="A22" s="5" t="s">
        <v>68</v>
      </c>
      <c r="B22" s="15" t="s">
        <v>26</v>
      </c>
      <c r="C22" s="15" t="s">
        <v>10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2"/>
      <c r="J22" s="1"/>
      <c r="K22" s="1"/>
      <c r="L22" s="1"/>
      <c r="M22" s="1"/>
      <c r="N22" s="1"/>
    </row>
    <row r="23" spans="1:14" ht="32.25" customHeight="1">
      <c r="A23" s="5" t="s">
        <v>69</v>
      </c>
      <c r="B23" s="15" t="s">
        <v>87</v>
      </c>
      <c r="C23" s="33" t="s">
        <v>59</v>
      </c>
      <c r="D23" s="17">
        <v>355.6</v>
      </c>
      <c r="E23" s="17">
        <v>355.6</v>
      </c>
      <c r="F23" s="17">
        <v>0</v>
      </c>
      <c r="G23" s="17">
        <v>0</v>
      </c>
      <c r="H23" s="17">
        <v>0</v>
      </c>
      <c r="I23" s="2"/>
      <c r="J23" s="1"/>
      <c r="K23" s="1"/>
      <c r="L23" s="1"/>
      <c r="M23" s="1"/>
      <c r="N23" s="1"/>
    </row>
    <row r="24" spans="1:14" ht="15.75">
      <c r="A24" s="22"/>
      <c r="B24" s="23" t="s">
        <v>60</v>
      </c>
      <c r="C24" s="24"/>
      <c r="D24" s="25">
        <f>D22+D21+D20+D19+D18+D23</f>
        <v>6855.6</v>
      </c>
      <c r="E24" s="25">
        <f>E22+E21+E20+E19+E18+E23</f>
        <v>6855.6</v>
      </c>
      <c r="F24" s="26">
        <f>F22+F21+F20+F19+F18</f>
        <v>0</v>
      </c>
      <c r="G24" s="26">
        <f>F24/D24*100</f>
        <v>0</v>
      </c>
      <c r="H24" s="26">
        <f>F24/E24*100</f>
        <v>0</v>
      </c>
      <c r="I24" s="2"/>
      <c r="J24" s="1"/>
      <c r="K24" s="1"/>
      <c r="L24" s="1"/>
      <c r="M24" s="1"/>
      <c r="N24" s="1"/>
    </row>
    <row r="25" spans="1:14">
      <c r="A25" s="27"/>
      <c r="B25" s="28" t="s">
        <v>61</v>
      </c>
      <c r="C25" s="29"/>
      <c r="D25" s="30">
        <f>D24+D16</f>
        <v>21513.599999999999</v>
      </c>
      <c r="E25" s="30">
        <f>E24+E16</f>
        <v>21513.599999999999</v>
      </c>
      <c r="F25" s="30">
        <f>F24+F16</f>
        <v>9658</v>
      </c>
      <c r="G25" s="30">
        <f>F25/D25*100</f>
        <v>44.892533095344348</v>
      </c>
      <c r="H25" s="30">
        <f>F25/D25*100</f>
        <v>44.892533095344348</v>
      </c>
      <c r="I25" s="2"/>
      <c r="J25" s="1"/>
      <c r="K25" s="1"/>
      <c r="L25" s="1"/>
      <c r="M25" s="1"/>
      <c r="N25" s="1"/>
    </row>
    <row r="26" spans="1:14" ht="20.25" customHeight="1">
      <c r="A26" s="8" t="s">
        <v>27</v>
      </c>
      <c r="B26" s="31"/>
      <c r="C26" s="31"/>
      <c r="D26" s="31"/>
      <c r="E26" s="31"/>
      <c r="F26" s="31"/>
      <c r="G26" s="31"/>
      <c r="H26" s="32"/>
      <c r="I26" s="3"/>
    </row>
    <row r="27" spans="1:14" ht="66" customHeight="1">
      <c r="A27" s="5" t="s">
        <v>64</v>
      </c>
      <c r="B27" s="12" t="s">
        <v>28</v>
      </c>
      <c r="C27" s="33" t="s">
        <v>10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"/>
    </row>
    <row r="28" spans="1:14" ht="69" customHeight="1">
      <c r="A28" s="5" t="s">
        <v>65</v>
      </c>
      <c r="B28" s="12" t="s">
        <v>29</v>
      </c>
      <c r="C28" s="33" t="s">
        <v>59</v>
      </c>
      <c r="D28" s="14">
        <v>2604.9</v>
      </c>
      <c r="E28" s="14">
        <v>2604.9</v>
      </c>
      <c r="F28" s="14">
        <v>0</v>
      </c>
      <c r="G28" s="14">
        <v>0</v>
      </c>
      <c r="H28" s="14">
        <v>0</v>
      </c>
      <c r="I28" s="3"/>
    </row>
    <row r="29" spans="1:14" ht="25.5" customHeight="1">
      <c r="A29" s="5" t="s">
        <v>66</v>
      </c>
      <c r="B29" s="12" t="s">
        <v>30</v>
      </c>
      <c r="C29" s="33" t="s">
        <v>59</v>
      </c>
      <c r="D29" s="49">
        <v>70</v>
      </c>
      <c r="E29" s="49">
        <v>70</v>
      </c>
      <c r="F29" s="14">
        <v>0</v>
      </c>
      <c r="G29" s="14">
        <v>0</v>
      </c>
      <c r="H29" s="14">
        <v>0</v>
      </c>
      <c r="I29" s="3"/>
    </row>
    <row r="30" spans="1:14" ht="30" customHeight="1">
      <c r="A30" s="5" t="s">
        <v>67</v>
      </c>
      <c r="B30" s="12" t="s">
        <v>31</v>
      </c>
      <c r="C30" s="33" t="s">
        <v>59</v>
      </c>
      <c r="D30" s="34">
        <v>28.1</v>
      </c>
      <c r="E30" s="34">
        <v>28.1</v>
      </c>
      <c r="F30" s="34">
        <v>0</v>
      </c>
      <c r="G30" s="34">
        <v>0</v>
      </c>
      <c r="H30" s="34">
        <v>0</v>
      </c>
      <c r="I30" s="3"/>
    </row>
    <row r="31" spans="1:14" ht="32.25" customHeight="1">
      <c r="A31" s="5" t="s">
        <v>68</v>
      </c>
      <c r="B31" s="12" t="s">
        <v>32</v>
      </c>
      <c r="C31" s="33" t="s">
        <v>59</v>
      </c>
      <c r="D31" s="34">
        <v>28.1</v>
      </c>
      <c r="E31" s="34">
        <v>28.1</v>
      </c>
      <c r="F31" s="34">
        <v>0</v>
      </c>
      <c r="G31" s="34">
        <v>0</v>
      </c>
      <c r="H31" s="34">
        <v>0</v>
      </c>
      <c r="I31" s="3"/>
    </row>
    <row r="32" spans="1:14" ht="15.75">
      <c r="A32" s="35"/>
      <c r="B32" s="36" t="s">
        <v>33</v>
      </c>
      <c r="C32" s="34"/>
      <c r="D32" s="37">
        <f>D31+D30+D29+D28+D27</f>
        <v>2731.1</v>
      </c>
      <c r="E32" s="37">
        <f>E31+E30+E29+E28+E27</f>
        <v>2731.1</v>
      </c>
      <c r="F32" s="37">
        <f>F31+F30+F29+F28+F27</f>
        <v>0</v>
      </c>
      <c r="G32" s="37">
        <f>F32/D32*100</f>
        <v>0</v>
      </c>
      <c r="H32" s="37">
        <f>F32/D32*100</f>
        <v>0</v>
      </c>
      <c r="I32" s="3"/>
    </row>
    <row r="33" spans="1:9" ht="30.75" customHeight="1">
      <c r="A33" s="72" t="s">
        <v>34</v>
      </c>
      <c r="B33" s="73"/>
      <c r="C33" s="73"/>
      <c r="D33" s="73"/>
      <c r="E33" s="73"/>
      <c r="F33" s="73"/>
      <c r="G33" s="73"/>
      <c r="H33" s="74"/>
      <c r="I33" s="3"/>
    </row>
    <row r="34" spans="1:9" ht="27.75" customHeight="1">
      <c r="A34" s="67" t="s">
        <v>35</v>
      </c>
      <c r="B34" s="68"/>
      <c r="C34" s="68"/>
      <c r="D34" s="68"/>
      <c r="E34" s="68"/>
      <c r="F34" s="68"/>
      <c r="G34" s="68"/>
      <c r="H34" s="69"/>
      <c r="I34" s="3"/>
    </row>
    <row r="35" spans="1:9" ht="28.5" customHeight="1">
      <c r="A35" s="61" t="s">
        <v>64</v>
      </c>
      <c r="B35" s="78" t="s">
        <v>62</v>
      </c>
      <c r="C35" s="15" t="s">
        <v>63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"/>
    </row>
    <row r="36" spans="1:9" ht="36" customHeight="1">
      <c r="A36" s="62"/>
      <c r="B36" s="79"/>
      <c r="C36" s="15" t="s">
        <v>59</v>
      </c>
      <c r="D36" s="38">
        <v>2480.1</v>
      </c>
      <c r="E36" s="38">
        <v>2480.1</v>
      </c>
      <c r="F36" s="34">
        <v>1662.5</v>
      </c>
      <c r="G36" s="39">
        <f>F36/D36*100</f>
        <v>67.033587355348573</v>
      </c>
      <c r="H36" s="39">
        <f>F36/E36*100</f>
        <v>67.033587355348573</v>
      </c>
      <c r="I36" s="3"/>
    </row>
    <row r="37" spans="1:9" ht="32.25" customHeight="1">
      <c r="A37" s="61" t="s">
        <v>65</v>
      </c>
      <c r="B37" s="65" t="s">
        <v>46</v>
      </c>
      <c r="C37" s="15" t="s">
        <v>63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"/>
    </row>
    <row r="38" spans="1:9" ht="37.5" customHeight="1">
      <c r="A38" s="62"/>
      <c r="B38" s="66"/>
      <c r="C38" s="15" t="s">
        <v>59</v>
      </c>
      <c r="D38" s="34">
        <v>3659.7</v>
      </c>
      <c r="E38" s="34">
        <v>3659.7</v>
      </c>
      <c r="F38" s="34">
        <v>3040.5</v>
      </c>
      <c r="G38" s="39">
        <f>F38/D38*100</f>
        <v>83.080580375440618</v>
      </c>
      <c r="H38" s="39">
        <f>F38/E38*100</f>
        <v>83.080580375440618</v>
      </c>
      <c r="I38" s="3"/>
    </row>
    <row r="39" spans="1:9" ht="31.5" customHeight="1">
      <c r="A39" s="61" t="s">
        <v>66</v>
      </c>
      <c r="B39" s="63" t="s">
        <v>47</v>
      </c>
      <c r="C39" s="15" t="s">
        <v>63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"/>
    </row>
    <row r="40" spans="1:9" ht="34.5" customHeight="1">
      <c r="A40" s="62"/>
      <c r="B40" s="64"/>
      <c r="C40" s="15" t="s">
        <v>59</v>
      </c>
      <c r="D40" s="39">
        <v>9580</v>
      </c>
      <c r="E40" s="39">
        <v>9580</v>
      </c>
      <c r="F40" s="34">
        <v>4127.6000000000004</v>
      </c>
      <c r="G40" s="39">
        <f>F40/D40*100</f>
        <v>43.085594989561592</v>
      </c>
      <c r="H40" s="39">
        <f>F40/E40*100</f>
        <v>43.085594989561592</v>
      </c>
      <c r="I40" s="3"/>
    </row>
    <row r="41" spans="1:9" ht="30.75" customHeight="1">
      <c r="A41" s="61" t="s">
        <v>67</v>
      </c>
      <c r="B41" s="65" t="s">
        <v>48</v>
      </c>
      <c r="C41" s="15" t="s">
        <v>63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"/>
    </row>
    <row r="42" spans="1:9" ht="30.75" customHeight="1">
      <c r="A42" s="62"/>
      <c r="B42" s="66"/>
      <c r="C42" s="15" t="s">
        <v>59</v>
      </c>
      <c r="D42" s="34">
        <v>2693.7</v>
      </c>
      <c r="E42" s="34">
        <v>2693.7</v>
      </c>
      <c r="F42" s="34">
        <v>684.5</v>
      </c>
      <c r="G42" s="39">
        <f>F42/D42*100</f>
        <v>25.411144522404129</v>
      </c>
      <c r="H42" s="39">
        <f>F42/E42*100</f>
        <v>25.411144522404129</v>
      </c>
      <c r="I42" s="3"/>
    </row>
    <row r="43" spans="1:9" ht="31.5" customHeight="1">
      <c r="A43" s="61" t="s">
        <v>68</v>
      </c>
      <c r="B43" s="63" t="s">
        <v>49</v>
      </c>
      <c r="C43" s="15" t="s">
        <v>63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"/>
    </row>
    <row r="44" spans="1:9" ht="40.5" customHeight="1">
      <c r="A44" s="62"/>
      <c r="B44" s="64"/>
      <c r="C44" s="15" t="s">
        <v>59</v>
      </c>
      <c r="D44" s="34">
        <v>3944.1</v>
      </c>
      <c r="E44" s="34">
        <v>3944.1</v>
      </c>
      <c r="F44" s="34">
        <v>1122.2</v>
      </c>
      <c r="G44" s="39">
        <f>F44/D44*100</f>
        <v>28.452625440531428</v>
      </c>
      <c r="H44" s="39">
        <f>F44/E44*100</f>
        <v>28.452625440531428</v>
      </c>
      <c r="I44" s="3"/>
    </row>
    <row r="45" spans="1:9" ht="31.5" customHeight="1">
      <c r="A45" s="61" t="s">
        <v>69</v>
      </c>
      <c r="B45" s="63" t="s">
        <v>50</v>
      </c>
      <c r="C45" s="15" t="s">
        <v>63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"/>
    </row>
    <row r="46" spans="1:9" ht="29.25" customHeight="1">
      <c r="A46" s="62"/>
      <c r="B46" s="64"/>
      <c r="C46" s="15" t="s">
        <v>59</v>
      </c>
      <c r="D46" s="39">
        <v>7604</v>
      </c>
      <c r="E46" s="39">
        <v>7604</v>
      </c>
      <c r="F46" s="39">
        <v>1978</v>
      </c>
      <c r="G46" s="39">
        <f>F46/D46*100</f>
        <v>26.012624934245132</v>
      </c>
      <c r="H46" s="39">
        <f>F46/E46*100</f>
        <v>26.012624934245132</v>
      </c>
      <c r="I46" s="3"/>
    </row>
    <row r="47" spans="1:9" ht="27.75" customHeight="1">
      <c r="A47" s="61" t="s">
        <v>70</v>
      </c>
      <c r="B47" s="63" t="s">
        <v>51</v>
      </c>
      <c r="C47" s="15" t="s">
        <v>63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"/>
    </row>
    <row r="48" spans="1:9" ht="30.75" customHeight="1">
      <c r="A48" s="62"/>
      <c r="B48" s="64"/>
      <c r="C48" s="15" t="s">
        <v>59</v>
      </c>
      <c r="D48" s="34">
        <v>3514.6</v>
      </c>
      <c r="E48" s="34">
        <v>3514.6</v>
      </c>
      <c r="F48" s="34">
        <v>622.29999999999995</v>
      </c>
      <c r="G48" s="39">
        <f>F48/D48*100</f>
        <v>17.706140101291755</v>
      </c>
      <c r="H48" s="39">
        <f>F48/E48*100</f>
        <v>17.706140101291755</v>
      </c>
      <c r="I48" s="3"/>
    </row>
    <row r="49" spans="1:9" ht="30" customHeight="1">
      <c r="A49" s="61" t="s">
        <v>71</v>
      </c>
      <c r="B49" s="63" t="s">
        <v>52</v>
      </c>
      <c r="C49" s="15" t="s">
        <v>63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"/>
    </row>
    <row r="50" spans="1:9" ht="29.25" customHeight="1">
      <c r="A50" s="62"/>
      <c r="B50" s="64"/>
      <c r="C50" s="15" t="s">
        <v>59</v>
      </c>
      <c r="D50" s="34">
        <v>3665.2</v>
      </c>
      <c r="E50" s="34">
        <v>3665.2</v>
      </c>
      <c r="F50" s="34">
        <v>725.5</v>
      </c>
      <c r="G50" s="39">
        <f>F50/D50*100</f>
        <v>19.794281348903198</v>
      </c>
      <c r="H50" s="39">
        <f>F50/E50*100</f>
        <v>19.794281348903198</v>
      </c>
      <c r="I50" s="3"/>
    </row>
    <row r="51" spans="1:9" ht="30" customHeight="1">
      <c r="A51" s="61" t="s">
        <v>72</v>
      </c>
      <c r="B51" s="63" t="s">
        <v>53</v>
      </c>
      <c r="C51" s="15" t="s">
        <v>63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"/>
    </row>
    <row r="52" spans="1:9" ht="31.5" customHeight="1">
      <c r="A52" s="62"/>
      <c r="B52" s="64"/>
      <c r="C52" s="15" t="s">
        <v>59</v>
      </c>
      <c r="D52" s="39">
        <v>3185</v>
      </c>
      <c r="E52" s="39">
        <v>3185</v>
      </c>
      <c r="F52" s="39">
        <v>1610.9</v>
      </c>
      <c r="G52" s="39">
        <f>F52/D52*100</f>
        <v>50.577708006279444</v>
      </c>
      <c r="H52" s="39">
        <f>F52/E52*100</f>
        <v>50.577708006279444</v>
      </c>
      <c r="I52" s="3"/>
    </row>
    <row r="53" spans="1:9" ht="68.25" customHeight="1">
      <c r="A53" s="40" t="s">
        <v>73</v>
      </c>
      <c r="B53" s="41" t="s">
        <v>54</v>
      </c>
      <c r="C53" s="15" t="s">
        <v>59</v>
      </c>
      <c r="D53" s="34">
        <v>3069.6</v>
      </c>
      <c r="E53" s="34">
        <v>3069.6</v>
      </c>
      <c r="F53" s="34">
        <v>2699.2</v>
      </c>
      <c r="G53" s="39">
        <f t="shared" ref="G53:G60" si="0">F53/D53*100</f>
        <v>87.933281209278078</v>
      </c>
      <c r="H53" s="39">
        <f t="shared" ref="H53:H60" si="1">F53/E53*100</f>
        <v>87.933281209278078</v>
      </c>
      <c r="I53" s="3"/>
    </row>
    <row r="54" spans="1:9" ht="95.25" customHeight="1">
      <c r="A54" s="5" t="s">
        <v>74</v>
      </c>
      <c r="B54" s="42" t="s">
        <v>55</v>
      </c>
      <c r="C54" s="15" t="s">
        <v>59</v>
      </c>
      <c r="D54" s="39">
        <v>1054</v>
      </c>
      <c r="E54" s="39">
        <v>1054</v>
      </c>
      <c r="F54" s="34">
        <v>603.6</v>
      </c>
      <c r="G54" s="39">
        <f t="shared" si="0"/>
        <v>57.267552182163193</v>
      </c>
      <c r="H54" s="39">
        <f t="shared" si="1"/>
        <v>57.267552182163193</v>
      </c>
      <c r="I54" s="3"/>
    </row>
    <row r="55" spans="1:9" ht="64.5" customHeight="1">
      <c r="A55" s="5" t="s">
        <v>75</v>
      </c>
      <c r="B55" s="42" t="s">
        <v>56</v>
      </c>
      <c r="C55" s="15" t="s">
        <v>59</v>
      </c>
      <c r="D55" s="34">
        <v>2648.5</v>
      </c>
      <c r="E55" s="34">
        <v>2648.5</v>
      </c>
      <c r="F55" s="34">
        <v>1458.6</v>
      </c>
      <c r="G55" s="39">
        <f t="shared" si="0"/>
        <v>55.072682650556914</v>
      </c>
      <c r="H55" s="39">
        <f t="shared" si="1"/>
        <v>55.072682650556914</v>
      </c>
      <c r="I55" s="3"/>
    </row>
    <row r="56" spans="1:9" ht="75.75" customHeight="1">
      <c r="A56" s="5" t="s">
        <v>76</v>
      </c>
      <c r="B56" s="42" t="s">
        <v>57</v>
      </c>
      <c r="C56" s="15" t="s">
        <v>59</v>
      </c>
      <c r="D56" s="34">
        <v>9368.6</v>
      </c>
      <c r="E56" s="34">
        <v>9368.6</v>
      </c>
      <c r="F56" s="34">
        <v>5545.9</v>
      </c>
      <c r="G56" s="39">
        <f t="shared" si="0"/>
        <v>59.196678265696043</v>
      </c>
      <c r="H56" s="39">
        <f t="shared" si="1"/>
        <v>59.196678265696043</v>
      </c>
      <c r="I56" s="3"/>
    </row>
    <row r="57" spans="1:9" ht="46.5" customHeight="1">
      <c r="A57" s="61" t="s">
        <v>77</v>
      </c>
      <c r="B57" s="63" t="s">
        <v>86</v>
      </c>
      <c r="C57" s="15" t="s">
        <v>59</v>
      </c>
      <c r="D57" s="34">
        <v>4075.5</v>
      </c>
      <c r="E57" s="34">
        <v>4075.5</v>
      </c>
      <c r="F57" s="34">
        <v>3254.3</v>
      </c>
      <c r="G57" s="39">
        <f t="shared" si="0"/>
        <v>79.850325113483009</v>
      </c>
      <c r="H57" s="39">
        <f t="shared" si="1"/>
        <v>79.850325113483009</v>
      </c>
      <c r="I57" s="3"/>
    </row>
    <row r="58" spans="1:9" ht="32.25" customHeight="1">
      <c r="A58" s="62"/>
      <c r="B58" s="64"/>
      <c r="C58" s="15" t="s">
        <v>63</v>
      </c>
      <c r="D58" s="39">
        <v>3136</v>
      </c>
      <c r="E58" s="39">
        <v>3136</v>
      </c>
      <c r="F58" s="34">
        <v>656.7</v>
      </c>
      <c r="G58" s="39">
        <f t="shared" si="0"/>
        <v>20.940688775510203</v>
      </c>
      <c r="H58" s="39">
        <f t="shared" si="1"/>
        <v>20.940688775510203</v>
      </c>
      <c r="I58" s="3"/>
    </row>
    <row r="59" spans="1:9" ht="46.5" customHeight="1">
      <c r="A59" s="61" t="s">
        <v>85</v>
      </c>
      <c r="B59" s="63" t="s">
        <v>88</v>
      </c>
      <c r="C59" s="15" t="s">
        <v>59</v>
      </c>
      <c r="D59" s="39">
        <v>2411.5</v>
      </c>
      <c r="E59" s="39">
        <v>2411.5</v>
      </c>
      <c r="F59" s="34">
        <v>2397.3000000000002</v>
      </c>
      <c r="G59" s="39">
        <f t="shared" si="0"/>
        <v>99.411154882852998</v>
      </c>
      <c r="H59" s="39">
        <f t="shared" si="1"/>
        <v>99.411154882852998</v>
      </c>
      <c r="I59" s="3"/>
    </row>
    <row r="60" spans="1:9" ht="31.5" customHeight="1">
      <c r="A60" s="62"/>
      <c r="B60" s="64"/>
      <c r="C60" s="15" t="s">
        <v>63</v>
      </c>
      <c r="D60" s="39">
        <v>1855</v>
      </c>
      <c r="E60" s="39">
        <v>1855</v>
      </c>
      <c r="F60" s="34">
        <v>602.4</v>
      </c>
      <c r="G60" s="39">
        <f t="shared" si="0"/>
        <v>32.474393530997304</v>
      </c>
      <c r="H60" s="39">
        <f t="shared" si="1"/>
        <v>32.474393530997304</v>
      </c>
      <c r="I60" s="3"/>
    </row>
    <row r="61" spans="1:9" ht="27.75" customHeight="1">
      <c r="A61" s="5"/>
      <c r="B61" s="36" t="s">
        <v>36</v>
      </c>
      <c r="C61" s="33"/>
      <c r="D61" s="43">
        <f>SUM(D35:D60)</f>
        <v>67945.099999999991</v>
      </c>
      <c r="E61" s="43">
        <f>SUM(E35:E60)</f>
        <v>67945.099999999991</v>
      </c>
      <c r="F61" s="43">
        <f>SUM(F35:F60)</f>
        <v>32791.999999999993</v>
      </c>
      <c r="G61" s="43">
        <f>SUM(G35:G60)</f>
        <v>853.30104368454363</v>
      </c>
      <c r="H61" s="43">
        <f>SUM(H35:H60)</f>
        <v>853.30104368454363</v>
      </c>
      <c r="I61" s="3"/>
    </row>
    <row r="62" spans="1:9" ht="15" hidden="1" customHeight="1">
      <c r="A62" s="45"/>
      <c r="B62" s="46"/>
      <c r="C62" s="47"/>
      <c r="D62" s="48"/>
      <c r="E62" s="48"/>
      <c r="F62" s="48"/>
      <c r="G62" s="48"/>
      <c r="H62" s="48"/>
      <c r="I62" s="3"/>
    </row>
    <row r="63" spans="1:9" ht="15" customHeight="1">
      <c r="A63" s="75" t="s">
        <v>37</v>
      </c>
      <c r="B63" s="76"/>
      <c r="C63" s="76"/>
      <c r="D63" s="76"/>
      <c r="E63" s="76"/>
      <c r="F63" s="76"/>
      <c r="G63" s="76"/>
      <c r="H63" s="77"/>
      <c r="I63" s="3"/>
    </row>
    <row r="64" spans="1:9" ht="48" customHeight="1">
      <c r="A64" s="5" t="s">
        <v>64</v>
      </c>
      <c r="B64" s="12" t="s">
        <v>38</v>
      </c>
      <c r="C64" s="15" t="s">
        <v>59</v>
      </c>
      <c r="D64" s="14">
        <v>219.3</v>
      </c>
      <c r="E64" s="14">
        <v>219.3</v>
      </c>
      <c r="F64" s="14">
        <v>229.5</v>
      </c>
      <c r="G64" s="49">
        <f>F64/D64*100</f>
        <v>104.65116279069765</v>
      </c>
      <c r="H64" s="49">
        <f>F64/E64*100</f>
        <v>104.65116279069765</v>
      </c>
      <c r="I64" s="3"/>
    </row>
    <row r="65" spans="1:9" ht="15.75">
      <c r="A65" s="35"/>
      <c r="B65" s="37" t="s">
        <v>39</v>
      </c>
      <c r="C65" s="34"/>
      <c r="D65" s="44">
        <v>219.3</v>
      </c>
      <c r="E65" s="44">
        <v>219.3</v>
      </c>
      <c r="F65" s="44">
        <f>F64</f>
        <v>229.5</v>
      </c>
      <c r="G65" s="43">
        <f>F65/D65*100</f>
        <v>104.65116279069765</v>
      </c>
      <c r="H65" s="43">
        <f>F65/E65*100</f>
        <v>104.65116279069765</v>
      </c>
      <c r="I65" s="3"/>
    </row>
    <row r="66" spans="1:9" ht="64.5" customHeight="1">
      <c r="A66" s="67" t="s">
        <v>83</v>
      </c>
      <c r="B66" s="68"/>
      <c r="C66" s="68"/>
      <c r="D66" s="68"/>
      <c r="E66" s="68"/>
      <c r="F66" s="68"/>
      <c r="G66" s="68"/>
      <c r="H66" s="69"/>
      <c r="I66" s="3"/>
    </row>
    <row r="67" spans="1:9" ht="78.75">
      <c r="A67" s="50">
        <v>1</v>
      </c>
      <c r="B67" s="35" t="s">
        <v>40</v>
      </c>
      <c r="C67" s="51" t="s">
        <v>10</v>
      </c>
      <c r="D67" s="52">
        <v>1100</v>
      </c>
      <c r="E67" s="52">
        <v>1100</v>
      </c>
      <c r="F67" s="52">
        <v>533.9</v>
      </c>
      <c r="G67" s="52">
        <f>F67/D67*100</f>
        <v>48.536363636363632</v>
      </c>
      <c r="H67" s="52">
        <f>F67/E67*100</f>
        <v>48.536363636363632</v>
      </c>
      <c r="I67" s="3"/>
    </row>
    <row r="68" spans="1:9" ht="15.75">
      <c r="A68" s="35"/>
      <c r="B68" s="37" t="s">
        <v>41</v>
      </c>
      <c r="C68" s="20"/>
      <c r="D68" s="53">
        <f>D67</f>
        <v>1100</v>
      </c>
      <c r="E68" s="53">
        <f>E67</f>
        <v>1100</v>
      </c>
      <c r="F68" s="53">
        <f>F67</f>
        <v>533.9</v>
      </c>
      <c r="G68" s="53">
        <f>F68/D68*100</f>
        <v>48.536363636363632</v>
      </c>
      <c r="H68" s="53">
        <f>F68/E68*100</f>
        <v>48.536363636363632</v>
      </c>
      <c r="I68" s="3"/>
    </row>
    <row r="69" spans="1:9" ht="30.75" customHeight="1">
      <c r="A69" s="68" t="s">
        <v>42</v>
      </c>
      <c r="B69" s="68"/>
      <c r="C69" s="68"/>
      <c r="D69" s="68"/>
      <c r="E69" s="68"/>
      <c r="F69" s="68"/>
      <c r="G69" s="68"/>
      <c r="H69" s="69"/>
      <c r="I69" s="3"/>
    </row>
    <row r="70" spans="1:9" ht="15.75">
      <c r="A70" s="82">
        <v>1</v>
      </c>
      <c r="B70" s="70" t="s">
        <v>43</v>
      </c>
      <c r="C70" s="12" t="s">
        <v>59</v>
      </c>
      <c r="D70" s="34">
        <v>13427.5</v>
      </c>
      <c r="E70" s="34">
        <v>13427.5</v>
      </c>
      <c r="F70" s="34">
        <v>6290.9</v>
      </c>
      <c r="G70" s="39">
        <f>F70/D70*100</f>
        <v>46.850865760566002</v>
      </c>
      <c r="H70" s="39">
        <f>F70/E70*100</f>
        <v>46.850865760566002</v>
      </c>
      <c r="I70" s="3"/>
    </row>
    <row r="71" spans="1:9" ht="31.5">
      <c r="A71" s="82"/>
      <c r="B71" s="71"/>
      <c r="C71" s="12" t="s">
        <v>63</v>
      </c>
      <c r="D71" s="34">
        <v>800.2</v>
      </c>
      <c r="E71" s="34">
        <v>800.2</v>
      </c>
      <c r="F71" s="34">
        <v>173.7</v>
      </c>
      <c r="G71" s="39">
        <f>F71/D71*100</f>
        <v>21.707073231692075</v>
      </c>
      <c r="H71" s="39">
        <f>F71/E71*100</f>
        <v>21.707073231692075</v>
      </c>
      <c r="I71" s="3"/>
    </row>
    <row r="72" spans="1:9" ht="15.75">
      <c r="A72" s="35"/>
      <c r="B72" s="37" t="s">
        <v>44</v>
      </c>
      <c r="C72" s="37"/>
      <c r="D72" s="37">
        <f>D71+D70</f>
        <v>14227.7</v>
      </c>
      <c r="E72" s="37">
        <f>E71+E70</f>
        <v>14227.7</v>
      </c>
      <c r="F72" s="37">
        <f>F71+F70</f>
        <v>6464.5999999999995</v>
      </c>
      <c r="G72" s="53">
        <f>F72/D72*100</f>
        <v>45.436718513884884</v>
      </c>
      <c r="H72" s="53">
        <f>F72/E72*100</f>
        <v>45.436718513884884</v>
      </c>
      <c r="I72" s="3"/>
    </row>
    <row r="73" spans="1:9" ht="15.75">
      <c r="A73" s="35"/>
      <c r="B73" s="56" t="s">
        <v>45</v>
      </c>
      <c r="C73" s="34"/>
      <c r="D73" s="57">
        <f>D72+D68+D65+D61</f>
        <v>83492.099999999991</v>
      </c>
      <c r="E73" s="57">
        <f>E72+E68+E65+E61</f>
        <v>83492.099999999991</v>
      </c>
      <c r="F73" s="37">
        <f>F72+F68+F65+F61</f>
        <v>40019.999999999993</v>
      </c>
      <c r="G73" s="53">
        <f>F73/D73*100</f>
        <v>47.932678660615792</v>
      </c>
      <c r="H73" s="53">
        <f>F73/E73*100</f>
        <v>47.932678660615792</v>
      </c>
      <c r="I73" s="3"/>
    </row>
    <row r="74" spans="1:9" ht="15.75">
      <c r="A74" s="35"/>
      <c r="B74" s="36" t="s">
        <v>8</v>
      </c>
      <c r="C74" s="34"/>
      <c r="D74" s="57">
        <f>D73+D32+D25</f>
        <v>107736.79999999999</v>
      </c>
      <c r="E74" s="57">
        <f>E73+E32+E25</f>
        <v>107736.79999999999</v>
      </c>
      <c r="F74" s="37">
        <f>F73+F32+F25</f>
        <v>49677.999999999993</v>
      </c>
      <c r="G74" s="53">
        <f>F74/D74*100</f>
        <v>46.110521196100123</v>
      </c>
      <c r="H74" s="53">
        <f>F74/E74*100</f>
        <v>46.110521196100123</v>
      </c>
      <c r="I74" s="3"/>
    </row>
    <row r="75" spans="1:9" ht="31.5">
      <c r="A75" s="35"/>
      <c r="B75" s="36" t="s">
        <v>9</v>
      </c>
      <c r="C75" s="34"/>
      <c r="D75" s="57">
        <f>D67+D27+D22+D21+D20+D19+D15+D14+D11</f>
        <v>10100</v>
      </c>
      <c r="E75" s="57">
        <f>E67+E27+E22+E21+E20+E19+E15+E14+E11</f>
        <v>10100</v>
      </c>
      <c r="F75" s="57">
        <f>F67+F27+F22+F21+F20+F19+F15+F14+F11</f>
        <v>533.9</v>
      </c>
      <c r="G75" s="57">
        <f>G67+G27+G22+G21+G20+G19+G15+G14+G11</f>
        <v>48.536363636363632</v>
      </c>
      <c r="H75" s="57">
        <f>H67+H27+H22+H21+H20+H19+H15+H14+H11</f>
        <v>48.536363636363632</v>
      </c>
      <c r="I75" s="3"/>
    </row>
    <row r="76" spans="1:9">
      <c r="A76" s="58"/>
      <c r="B76" s="58"/>
      <c r="C76" s="58"/>
      <c r="D76" s="58"/>
      <c r="E76" s="58"/>
      <c r="F76" s="58"/>
      <c r="G76" s="58"/>
      <c r="H76" s="58"/>
      <c r="I76" s="3"/>
    </row>
    <row r="77" spans="1:9">
      <c r="A77" s="58"/>
      <c r="B77" s="58"/>
      <c r="C77" s="58"/>
      <c r="D77" s="58"/>
      <c r="E77" s="58"/>
      <c r="F77" s="58"/>
      <c r="G77" s="58"/>
      <c r="H77" s="58"/>
      <c r="I77" s="3"/>
    </row>
    <row r="78" spans="1:9">
      <c r="A78" s="59"/>
      <c r="B78" s="59"/>
      <c r="C78" s="59"/>
      <c r="D78" s="59"/>
      <c r="E78" s="59"/>
      <c r="F78" s="59"/>
      <c r="G78" s="59"/>
      <c r="H78" s="59"/>
    </row>
    <row r="79" spans="1:9">
      <c r="A79" s="59"/>
      <c r="B79" s="60" t="s">
        <v>89</v>
      </c>
      <c r="C79" s="60"/>
      <c r="D79" s="60"/>
      <c r="E79" s="60"/>
      <c r="F79" s="60"/>
      <c r="G79" s="80" t="s">
        <v>90</v>
      </c>
      <c r="H79" s="80"/>
    </row>
    <row r="80" spans="1:9">
      <c r="A80" s="59"/>
      <c r="B80" s="60"/>
      <c r="C80" s="60"/>
      <c r="D80" s="60"/>
      <c r="E80" s="60"/>
      <c r="F80" s="60"/>
      <c r="G80" s="60"/>
      <c r="H80" s="60"/>
    </row>
    <row r="81" spans="1:8">
      <c r="A81" s="59"/>
      <c r="B81" s="60" t="s">
        <v>78</v>
      </c>
      <c r="C81" s="60"/>
      <c r="D81" s="60"/>
      <c r="E81" s="60"/>
      <c r="F81" s="60"/>
      <c r="G81" s="60"/>
      <c r="H81" s="60"/>
    </row>
    <row r="82" spans="1:8">
      <c r="A82" s="59"/>
      <c r="B82" s="60" t="s">
        <v>79</v>
      </c>
      <c r="C82" s="60"/>
      <c r="D82" s="60"/>
      <c r="E82" s="60"/>
      <c r="F82" s="60"/>
      <c r="G82" s="60"/>
      <c r="H82" s="60"/>
    </row>
    <row r="83" spans="1:8">
      <c r="A83" s="59"/>
      <c r="B83" s="60" t="s">
        <v>80</v>
      </c>
      <c r="C83" s="60"/>
      <c r="D83" s="60"/>
      <c r="E83" s="60"/>
      <c r="F83" s="60"/>
      <c r="G83" s="60"/>
      <c r="H83" s="60"/>
    </row>
    <row r="84" spans="1:8">
      <c r="A84" s="59"/>
      <c r="B84" s="60"/>
      <c r="C84" s="60"/>
      <c r="D84" s="60"/>
      <c r="E84" s="60"/>
      <c r="F84" s="60"/>
      <c r="G84" s="60"/>
      <c r="H84" s="60"/>
    </row>
  </sheetData>
  <mergeCells count="38">
    <mergeCell ref="G79:H79"/>
    <mergeCell ref="A2:H2"/>
    <mergeCell ref="A1:H1"/>
    <mergeCell ref="B70:B71"/>
    <mergeCell ref="A70:A71"/>
    <mergeCell ref="A10:H10"/>
    <mergeCell ref="A12:A13"/>
    <mergeCell ref="A35:A36"/>
    <mergeCell ref="A37:A38"/>
    <mergeCell ref="A39:A40"/>
    <mergeCell ref="A69:H69"/>
    <mergeCell ref="B43:B44"/>
    <mergeCell ref="A45:A46"/>
    <mergeCell ref="A47:A48"/>
    <mergeCell ref="A49:A50"/>
    <mergeCell ref="A51:A52"/>
    <mergeCell ref="A66:H66"/>
    <mergeCell ref="A57:A58"/>
    <mergeCell ref="B57:B58"/>
    <mergeCell ref="A63:H63"/>
    <mergeCell ref="B45:B46"/>
    <mergeCell ref="B47:B48"/>
    <mergeCell ref="B49:B50"/>
    <mergeCell ref="B51:B52"/>
    <mergeCell ref="B35:B36"/>
    <mergeCell ref="A41:A42"/>
    <mergeCell ref="A43:A44"/>
    <mergeCell ref="B39:B40"/>
    <mergeCell ref="A59:A60"/>
    <mergeCell ref="B59:B60"/>
    <mergeCell ref="B41:B42"/>
    <mergeCell ref="B37:B38"/>
    <mergeCell ref="A6:H6"/>
    <mergeCell ref="A17:H17"/>
    <mergeCell ref="A34:H34"/>
    <mergeCell ref="B12:B13"/>
    <mergeCell ref="A33:H33"/>
    <mergeCell ref="A9:H9"/>
  </mergeCells>
  <phoneticPr fontId="4" type="noConversion"/>
  <hyperlinks>
    <hyperlink ref="B35" r:id="rId1" display="garantf1://4084929.1000/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Mullabaeva_EA</cp:lastModifiedBy>
  <cp:lastPrinted>2012-10-15T04:42:54Z</cp:lastPrinted>
  <dcterms:created xsi:type="dcterms:W3CDTF">2012-01-12T05:04:03Z</dcterms:created>
  <dcterms:modified xsi:type="dcterms:W3CDTF">2012-10-15T04:43:57Z</dcterms:modified>
</cp:coreProperties>
</file>